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Plan1" sheetId="1" r:id="rId1"/>
    <sheet name="Plan2" sheetId="2" r:id="rId2"/>
    <sheet name="Plan3" sheetId="3" r:id="rId3"/>
  </sheets>
  <definedNames/>
  <calcPr fullCalcOnLoad="1" fullPrecision="0"/>
</workbook>
</file>

<file path=xl/sharedStrings.xml><?xml version="1.0" encoding="utf-8"?>
<sst xmlns="http://schemas.openxmlformats.org/spreadsheetml/2006/main" count="151" uniqueCount="65">
  <si>
    <t>Fórmulas</t>
  </si>
  <si>
    <t>B</t>
  </si>
  <si>
    <t>Número</t>
  </si>
  <si>
    <t>Mês/Ano</t>
  </si>
  <si>
    <t>Juros</t>
  </si>
  <si>
    <t>Valor pago</t>
  </si>
  <si>
    <t>C</t>
  </si>
  <si>
    <t>D=B(-)A</t>
  </si>
  <si>
    <t>E=C(-)D</t>
  </si>
  <si>
    <t>Amortização</t>
  </si>
  <si>
    <t>Saldo atual</t>
  </si>
  <si>
    <t>Saldo anterior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</si>
  <si>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</si>
  <si>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</si>
  <si>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</si>
  <si>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</si>
  <si>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</si>
  <si>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</si>
  <si>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</si>
  <si>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</si>
  <si>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</si>
  <si>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TOTAL</t>
  </si>
  <si>
    <t>Saldo Principal</t>
  </si>
  <si>
    <t>Subtotal</t>
  </si>
  <si>
    <t>Total</t>
  </si>
  <si>
    <t>00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</si>
  <si>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</si>
  <si>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</si>
  <si>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</si>
  <si>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</si>
  <si>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</si>
  <si>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</si>
  <si>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</si>
  <si>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</si>
  <si>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</si>
  <si>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</si>
  <si>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</si>
  <si>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</si>
  <si>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</si>
  <si>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</si>
  <si>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</si>
  <si>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</si>
  <si>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</si>
  <si>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</si>
  <si>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</si>
  <si>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</si>
  <si>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</si>
  <si>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</si>
  <si>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</si>
  <si>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</si>
  <si>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</si>
  <si>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</si>
  <si>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</si>
  <si>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A=C(x)3,193%</t>
  </si>
  <si>
    <t>(-) Pago Juros Amortizados (34.782,48 - 20.497,77)</t>
  </si>
  <si>
    <t xml:space="preserve">          'CONTRATO DE EMPRESTIMO N.º 33.426934.5'</t>
  </si>
  <si>
    <t xml:space="preserve">           (Elaborado conforme contrato)</t>
  </si>
  <si>
    <r>
      <t xml:space="preserve">Titulo: </t>
    </r>
    <r>
      <rPr>
        <b/>
        <sz val="10"/>
        <rFont val="Arial"/>
        <family val="2"/>
      </rPr>
      <t>DEMONSTRATIVO FINANCEIRO DO ADITIVO TRANSCRITO DOS EXTRATOS</t>
    </r>
  </si>
  <si>
    <t xml:space="preserve">          </t>
  </si>
  <si>
    <r>
      <t xml:space="preserve">Titulo: </t>
    </r>
    <r>
      <rPr>
        <b/>
        <sz val="10"/>
        <rFont val="Arial"/>
        <family val="2"/>
      </rPr>
      <t>DEMONSTRATIVO FINANCEIRO DO INSTRUMENTO DE</t>
    </r>
  </si>
  <si>
    <t>Documento</t>
  </si>
  <si>
    <t xml:space="preserve">          'CONTRATO DE EMPRESTIMO N.º '</t>
  </si>
  <si>
    <t>Docs</t>
  </si>
  <si>
    <t>IOC</t>
  </si>
  <si>
    <t>TARIFA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</si>
</sst>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14" fontId="0" fillId="0" borderId="2" xfId="0" applyNumberFormat="1" applyBorder="1" applyAlignment="1">
      <alignment/>
    </xf>
    <xf numFmtId="43" fontId="0" fillId="0" borderId="2" xfId="18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3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9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2" xfId="18" applyFont="1" applyBorder="1" applyAlignment="1">
      <alignment/>
    </xf>
    <xf numFmtId="43" fontId="0" fillId="0" borderId="0" xfId="0" applyNumberFormat="1" applyAlignment="1">
      <alignment/>
    </xf>
    <xf numFmtId="43" fontId="0" fillId="0" borderId="11" xfId="18" applyFont="1" applyFill="1" applyBorder="1" applyAlignment="1">
      <alignment/>
    </xf>
    <xf numFmtId="0" fontId="0" fillId="0" borderId="2" xfId="0" applyBorder="1" applyAlignment="1">
      <alignment horizontal="center"/>
    </xf>
    <xf numFmtId="43" fontId="0" fillId="0" borderId="0" xfId="18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0.57421875" style="0" customWidth="1"/>
    <col min="3" max="3" width="18.00390625" style="0" customWidth="1"/>
    <col min="4" max="4" width="12.28125" style="0" customWidth="1"/>
    <col min="5" max="5" width="14.7109375" style="0" customWidth="1"/>
    <col min="6" max="6" width="13.00390625" style="0" customWidth="1"/>
    <col min="7" max="7" width="16.57421875" style="0" customWidth="1"/>
  </cols>
  <sheetData>
    <row r="3" ht="12.75">
      <c r="A3" t="s">
        <v>59</v>
      </c>
    </row>
    <row r="4" ht="12.75">
      <c r="A4" s="15" t="s">
        <v>55</v>
      </c>
    </row>
    <row r="5" ht="12.75">
      <c r="A5" t="s">
        <v>56</v>
      </c>
    </row>
    <row r="8" spans="1:7" s="1" customFormat="1" ht="12.75">
      <c r="A8" s="30" t="s">
        <v>0</v>
      </c>
      <c r="B8" s="31"/>
      <c r="C8" s="7" t="s">
        <v>53</v>
      </c>
      <c r="D8" s="7" t="s">
        <v>1</v>
      </c>
      <c r="E8" s="7" t="s">
        <v>6</v>
      </c>
      <c r="F8" s="7" t="s">
        <v>7</v>
      </c>
      <c r="G8" s="8" t="s">
        <v>8</v>
      </c>
    </row>
    <row r="9" spans="1:7" s="1" customFormat="1" ht="12.75">
      <c r="A9" s="32"/>
      <c r="B9" s="33"/>
      <c r="C9" s="2"/>
      <c r="D9" s="2"/>
      <c r="E9" s="2"/>
      <c r="F9" s="2"/>
      <c r="G9" s="10"/>
    </row>
    <row r="10" spans="1:7" s="1" customFormat="1" ht="12.75">
      <c r="A10" s="11" t="s">
        <v>2</v>
      </c>
      <c r="B10" s="12" t="s">
        <v>3</v>
      </c>
      <c r="C10" s="12" t="s">
        <v>4</v>
      </c>
      <c r="D10" s="12" t="s">
        <v>5</v>
      </c>
      <c r="E10" s="12" t="s">
        <v>11</v>
      </c>
      <c r="F10" s="12" t="s">
        <v>9</v>
      </c>
      <c r="G10" s="13" t="s">
        <v>10</v>
      </c>
    </row>
    <row r="11" spans="1:7" s="1" customFormat="1" ht="12.75">
      <c r="A11" s="9"/>
      <c r="B11" s="2"/>
      <c r="C11" s="2"/>
      <c r="D11" s="2"/>
      <c r="E11" s="2"/>
      <c r="F11" s="2"/>
      <c r="G11" s="10"/>
    </row>
    <row r="12" s="1" customFormat="1" ht="12.75"/>
    <row r="13" spans="1:7" ht="12.75">
      <c r="A13" s="3" t="s">
        <v>25</v>
      </c>
      <c r="B13" s="4">
        <v>37708</v>
      </c>
      <c r="C13" s="5">
        <v>0</v>
      </c>
      <c r="D13" s="5">
        <v>0</v>
      </c>
      <c r="E13" s="5">
        <v>0</v>
      </c>
      <c r="F13" s="19">
        <f>D13-C13</f>
        <v>0</v>
      </c>
      <c r="G13" s="5">
        <v>20500</v>
      </c>
    </row>
    <row r="14" spans="1:7" ht="12.75">
      <c r="A14" s="3" t="s">
        <v>12</v>
      </c>
      <c r="B14" s="4">
        <v>37739</v>
      </c>
      <c r="C14" s="6">
        <f>E14*3.193%</f>
        <v>654.57</v>
      </c>
      <c r="D14" s="5">
        <v>966.18</v>
      </c>
      <c r="E14" s="6">
        <f>G13</f>
        <v>20500</v>
      </c>
      <c r="F14" s="19">
        <f aca="true" t="shared" si="0" ref="F14:F49">D14-C14</f>
        <v>311.61</v>
      </c>
      <c r="G14" s="6">
        <f>E14-F14</f>
        <v>20188.39</v>
      </c>
    </row>
    <row r="15" spans="1:7" ht="12.75">
      <c r="A15" s="3" t="s">
        <v>13</v>
      </c>
      <c r="B15" s="4">
        <v>37769</v>
      </c>
      <c r="C15" s="6">
        <f aca="true" t="shared" si="1" ref="C15:C49">E15*3.193%</f>
        <v>644.62</v>
      </c>
      <c r="D15" s="5">
        <v>966.18</v>
      </c>
      <c r="E15" s="6">
        <f aca="true" t="shared" si="2" ref="E15:E49">G14</f>
        <v>20188.39</v>
      </c>
      <c r="F15" s="19">
        <f t="shared" si="0"/>
        <v>321.56</v>
      </c>
      <c r="G15" s="6">
        <f aca="true" t="shared" si="3" ref="G15:G49">E15-F15</f>
        <v>19866.83</v>
      </c>
    </row>
    <row r="16" spans="1:7" ht="12.75">
      <c r="A16" s="3" t="s">
        <v>14</v>
      </c>
      <c r="B16" s="4">
        <v>37800</v>
      </c>
      <c r="C16" s="6">
        <f t="shared" si="1"/>
        <v>634.35</v>
      </c>
      <c r="D16" s="5">
        <v>966.18</v>
      </c>
      <c r="E16" s="6">
        <f t="shared" si="2"/>
        <v>19866.83</v>
      </c>
      <c r="F16" s="19">
        <f t="shared" si="0"/>
        <v>331.83</v>
      </c>
      <c r="G16" s="6">
        <f t="shared" si="3"/>
        <v>19535</v>
      </c>
    </row>
    <row r="17" spans="1:7" ht="12.75">
      <c r="A17" s="3" t="s">
        <v>15</v>
      </c>
      <c r="B17" s="4">
        <v>37830</v>
      </c>
      <c r="C17" s="6">
        <f t="shared" si="1"/>
        <v>623.75</v>
      </c>
      <c r="D17" s="5">
        <v>966.18</v>
      </c>
      <c r="E17" s="6">
        <f t="shared" si="2"/>
        <v>19535</v>
      </c>
      <c r="F17" s="19">
        <f t="shared" si="0"/>
        <v>342.43</v>
      </c>
      <c r="G17" s="6">
        <f t="shared" si="3"/>
        <v>19192.57</v>
      </c>
    </row>
    <row r="18" spans="1:7" ht="12.75">
      <c r="A18" s="3" t="s">
        <v>16</v>
      </c>
      <c r="B18" s="4">
        <v>37861</v>
      </c>
      <c r="C18" s="6">
        <f t="shared" si="1"/>
        <v>612.82</v>
      </c>
      <c r="D18" s="5">
        <v>966.18</v>
      </c>
      <c r="E18" s="6">
        <f t="shared" si="2"/>
        <v>19192.57</v>
      </c>
      <c r="F18" s="19">
        <f t="shared" si="0"/>
        <v>353.36</v>
      </c>
      <c r="G18" s="6">
        <f t="shared" si="3"/>
        <v>18839.21</v>
      </c>
    </row>
    <row r="19" spans="1:7" ht="12.75">
      <c r="A19" s="3" t="s">
        <v>17</v>
      </c>
      <c r="B19" s="4">
        <v>37892</v>
      </c>
      <c r="C19" s="6">
        <f t="shared" si="1"/>
        <v>601.54</v>
      </c>
      <c r="D19" s="5">
        <v>966.18</v>
      </c>
      <c r="E19" s="6">
        <f t="shared" si="2"/>
        <v>18839.21</v>
      </c>
      <c r="F19" s="19">
        <f t="shared" si="0"/>
        <v>364.64</v>
      </c>
      <c r="G19" s="6">
        <f t="shared" si="3"/>
        <v>18474.57</v>
      </c>
    </row>
    <row r="20" spans="1:7" ht="12.75">
      <c r="A20" s="3" t="s">
        <v>18</v>
      </c>
      <c r="B20" s="4">
        <v>37922</v>
      </c>
      <c r="C20" s="6">
        <f t="shared" si="1"/>
        <v>589.89</v>
      </c>
      <c r="D20" s="5">
        <v>966.18</v>
      </c>
      <c r="E20" s="6">
        <f t="shared" si="2"/>
        <v>18474.57</v>
      </c>
      <c r="F20" s="19">
        <f t="shared" si="0"/>
        <v>376.29</v>
      </c>
      <c r="G20" s="6">
        <f t="shared" si="3"/>
        <v>18098.28</v>
      </c>
    </row>
    <row r="21" spans="1:7" ht="12.75">
      <c r="A21" s="3" t="s">
        <v>19</v>
      </c>
      <c r="B21" s="4">
        <v>37953</v>
      </c>
      <c r="C21" s="6">
        <f t="shared" si="1"/>
        <v>577.88</v>
      </c>
      <c r="D21" s="5">
        <v>966.18</v>
      </c>
      <c r="E21" s="6">
        <f t="shared" si="2"/>
        <v>18098.28</v>
      </c>
      <c r="F21" s="19">
        <f t="shared" si="0"/>
        <v>388.3</v>
      </c>
      <c r="G21" s="6">
        <f t="shared" si="3"/>
        <v>17709.98</v>
      </c>
    </row>
    <row r="22" spans="1:7" ht="12.75">
      <c r="A22" s="3" t="s">
        <v>20</v>
      </c>
      <c r="B22" s="4">
        <v>37983</v>
      </c>
      <c r="C22" s="6">
        <f t="shared" si="1"/>
        <v>565.48</v>
      </c>
      <c r="D22" s="5">
        <v>966.18</v>
      </c>
      <c r="E22" s="6">
        <f t="shared" si="2"/>
        <v>17709.98</v>
      </c>
      <c r="F22" s="19">
        <f t="shared" si="0"/>
        <v>400.7</v>
      </c>
      <c r="G22" s="6">
        <f t="shared" si="3"/>
        <v>17309.28</v>
      </c>
    </row>
    <row r="23" spans="1:7" ht="12.75">
      <c r="A23" s="3" t="s">
        <v>26</v>
      </c>
      <c r="B23" s="4">
        <v>38014</v>
      </c>
      <c r="C23" s="6">
        <f t="shared" si="1"/>
        <v>552.69</v>
      </c>
      <c r="D23" s="5">
        <v>966.18</v>
      </c>
      <c r="E23" s="6">
        <f t="shared" si="2"/>
        <v>17309.28</v>
      </c>
      <c r="F23" s="19">
        <f t="shared" si="0"/>
        <v>413.49</v>
      </c>
      <c r="G23" s="6">
        <f t="shared" si="3"/>
        <v>16895.79</v>
      </c>
    </row>
    <row r="24" spans="1:7" ht="12.75">
      <c r="A24" s="3" t="s">
        <v>27</v>
      </c>
      <c r="B24" s="4">
        <v>38045</v>
      </c>
      <c r="C24" s="6">
        <f t="shared" si="1"/>
        <v>539.48</v>
      </c>
      <c r="D24" s="5">
        <v>966.18</v>
      </c>
      <c r="E24" s="6">
        <f t="shared" si="2"/>
        <v>16895.79</v>
      </c>
      <c r="F24" s="19">
        <f t="shared" si="0"/>
        <v>426.7</v>
      </c>
      <c r="G24" s="6">
        <f t="shared" si="3"/>
        <v>16469.09</v>
      </c>
    </row>
    <row r="25" spans="1:7" ht="12.75">
      <c r="A25" s="3" t="s">
        <v>28</v>
      </c>
      <c r="B25" s="4">
        <v>38074</v>
      </c>
      <c r="C25" s="6">
        <f t="shared" si="1"/>
        <v>525.86</v>
      </c>
      <c r="D25" s="5">
        <v>966.18</v>
      </c>
      <c r="E25" s="6">
        <f t="shared" si="2"/>
        <v>16469.09</v>
      </c>
      <c r="F25" s="19">
        <f t="shared" si="0"/>
        <v>440.32</v>
      </c>
      <c r="G25" s="6">
        <f t="shared" si="3"/>
        <v>16028.77</v>
      </c>
    </row>
    <row r="26" spans="1:7" ht="12.75">
      <c r="A26" s="3" t="s">
        <v>29</v>
      </c>
      <c r="B26" s="4">
        <v>38105</v>
      </c>
      <c r="C26" s="6">
        <f t="shared" si="1"/>
        <v>511.8</v>
      </c>
      <c r="D26" s="5">
        <v>966.18</v>
      </c>
      <c r="E26" s="6">
        <f t="shared" si="2"/>
        <v>16028.77</v>
      </c>
      <c r="F26" s="19">
        <f t="shared" si="0"/>
        <v>454.38</v>
      </c>
      <c r="G26" s="6">
        <f t="shared" si="3"/>
        <v>15574.39</v>
      </c>
    </row>
    <row r="27" spans="1:7" ht="12.75">
      <c r="A27" s="3" t="s">
        <v>30</v>
      </c>
      <c r="B27" s="4">
        <v>38135</v>
      </c>
      <c r="C27" s="6">
        <f t="shared" si="1"/>
        <v>497.29</v>
      </c>
      <c r="D27" s="5">
        <v>966.18</v>
      </c>
      <c r="E27" s="6">
        <f t="shared" si="2"/>
        <v>15574.39</v>
      </c>
      <c r="F27" s="19">
        <f t="shared" si="0"/>
        <v>468.89</v>
      </c>
      <c r="G27" s="6">
        <f t="shared" si="3"/>
        <v>15105.5</v>
      </c>
    </row>
    <row r="28" spans="1:7" ht="12.75">
      <c r="A28" s="3" t="s">
        <v>31</v>
      </c>
      <c r="B28" s="4">
        <v>38166</v>
      </c>
      <c r="C28" s="6">
        <f t="shared" si="1"/>
        <v>482.32</v>
      </c>
      <c r="D28" s="5">
        <v>966.18</v>
      </c>
      <c r="E28" s="6">
        <f t="shared" si="2"/>
        <v>15105.5</v>
      </c>
      <c r="F28" s="19">
        <f t="shared" si="0"/>
        <v>483.86</v>
      </c>
      <c r="G28" s="6">
        <f t="shared" si="3"/>
        <v>14621.64</v>
      </c>
    </row>
    <row r="29" spans="1:7" ht="12.75">
      <c r="A29" s="3" t="s">
        <v>32</v>
      </c>
      <c r="B29" s="4">
        <v>38196</v>
      </c>
      <c r="C29" s="6">
        <f t="shared" si="1"/>
        <v>466.87</v>
      </c>
      <c r="D29" s="5">
        <v>966.18</v>
      </c>
      <c r="E29" s="6">
        <f t="shared" si="2"/>
        <v>14621.64</v>
      </c>
      <c r="F29" s="19">
        <f t="shared" si="0"/>
        <v>499.31</v>
      </c>
      <c r="G29" s="6">
        <f t="shared" si="3"/>
        <v>14122.33</v>
      </c>
    </row>
    <row r="30" spans="1:7" ht="12.75">
      <c r="A30" s="3" t="s">
        <v>33</v>
      </c>
      <c r="B30" s="4">
        <v>38227</v>
      </c>
      <c r="C30" s="6">
        <f t="shared" si="1"/>
        <v>450.93</v>
      </c>
      <c r="D30" s="5">
        <v>966.18</v>
      </c>
      <c r="E30" s="6">
        <f t="shared" si="2"/>
        <v>14122.33</v>
      </c>
      <c r="F30" s="19">
        <f t="shared" si="0"/>
        <v>515.25</v>
      </c>
      <c r="G30" s="6">
        <f t="shared" si="3"/>
        <v>13607.08</v>
      </c>
    </row>
    <row r="31" spans="1:7" ht="12.75">
      <c r="A31" s="3" t="s">
        <v>34</v>
      </c>
      <c r="B31" s="4">
        <v>38258</v>
      </c>
      <c r="C31" s="6">
        <f t="shared" si="1"/>
        <v>434.47</v>
      </c>
      <c r="D31" s="5">
        <v>966.18</v>
      </c>
      <c r="E31" s="6">
        <f t="shared" si="2"/>
        <v>13607.08</v>
      </c>
      <c r="F31" s="19">
        <f t="shared" si="0"/>
        <v>531.71</v>
      </c>
      <c r="G31" s="6">
        <f t="shared" si="3"/>
        <v>13075.37</v>
      </c>
    </row>
    <row r="32" spans="1:7" ht="12.75">
      <c r="A32" s="3" t="s">
        <v>35</v>
      </c>
      <c r="B32" s="4">
        <v>38288</v>
      </c>
      <c r="C32" s="6">
        <f t="shared" si="1"/>
        <v>417.5</v>
      </c>
      <c r="D32" s="5">
        <v>966.18</v>
      </c>
      <c r="E32" s="6">
        <f t="shared" si="2"/>
        <v>13075.37</v>
      </c>
      <c r="F32" s="19">
        <f t="shared" si="0"/>
        <v>548.68</v>
      </c>
      <c r="G32" s="6">
        <f t="shared" si="3"/>
        <v>12526.69</v>
      </c>
    </row>
    <row r="33" spans="1:7" ht="12.75">
      <c r="A33" s="3" t="s">
        <v>36</v>
      </c>
      <c r="B33" s="4">
        <v>38319</v>
      </c>
      <c r="C33" s="6">
        <f t="shared" si="1"/>
        <v>399.98</v>
      </c>
      <c r="D33" s="5">
        <v>966.18</v>
      </c>
      <c r="E33" s="6">
        <f t="shared" si="2"/>
        <v>12526.69</v>
      </c>
      <c r="F33" s="19">
        <f t="shared" si="0"/>
        <v>566.2</v>
      </c>
      <c r="G33" s="6">
        <f t="shared" si="3"/>
        <v>11960.49</v>
      </c>
    </row>
    <row r="34" spans="1:7" ht="12.75">
      <c r="A34" s="3" t="s">
        <v>37</v>
      </c>
      <c r="B34" s="4">
        <v>38349</v>
      </c>
      <c r="C34" s="6">
        <f t="shared" si="1"/>
        <v>381.9</v>
      </c>
      <c r="D34" s="5">
        <v>966.18</v>
      </c>
      <c r="E34" s="6">
        <f t="shared" si="2"/>
        <v>11960.49</v>
      </c>
      <c r="F34" s="19">
        <f t="shared" si="0"/>
        <v>584.28</v>
      </c>
      <c r="G34" s="6">
        <f t="shared" si="3"/>
        <v>11376.21</v>
      </c>
    </row>
    <row r="35" spans="1:7" ht="12.75">
      <c r="A35" s="3" t="s">
        <v>38</v>
      </c>
      <c r="B35" s="4">
        <v>38380</v>
      </c>
      <c r="C35" s="6">
        <f t="shared" si="1"/>
        <v>363.24</v>
      </c>
      <c r="D35" s="5">
        <v>966.18</v>
      </c>
      <c r="E35" s="6">
        <f t="shared" si="2"/>
        <v>11376.21</v>
      </c>
      <c r="F35" s="19">
        <f t="shared" si="0"/>
        <v>602.94</v>
      </c>
      <c r="G35" s="6">
        <f t="shared" si="3"/>
        <v>10773.27</v>
      </c>
    </row>
    <row r="36" spans="1:7" ht="12.75">
      <c r="A36" s="3" t="s">
        <v>39</v>
      </c>
      <c r="B36" s="4">
        <v>38411</v>
      </c>
      <c r="C36" s="6">
        <f t="shared" si="1"/>
        <v>343.99</v>
      </c>
      <c r="D36" s="5">
        <v>966.18</v>
      </c>
      <c r="E36" s="6">
        <f t="shared" si="2"/>
        <v>10773.27</v>
      </c>
      <c r="F36" s="19">
        <f t="shared" si="0"/>
        <v>622.19</v>
      </c>
      <c r="G36" s="6">
        <f t="shared" si="3"/>
        <v>10151.08</v>
      </c>
    </row>
    <row r="37" spans="1:7" ht="12.75">
      <c r="A37" s="3" t="s">
        <v>40</v>
      </c>
      <c r="B37" s="4">
        <v>38439</v>
      </c>
      <c r="C37" s="6">
        <f t="shared" si="1"/>
        <v>324.12</v>
      </c>
      <c r="D37" s="5">
        <v>966.18</v>
      </c>
      <c r="E37" s="6">
        <f t="shared" si="2"/>
        <v>10151.08</v>
      </c>
      <c r="F37" s="19">
        <f t="shared" si="0"/>
        <v>642.06</v>
      </c>
      <c r="G37" s="6">
        <f t="shared" si="3"/>
        <v>9509.02</v>
      </c>
    </row>
    <row r="38" spans="1:7" ht="12.75">
      <c r="A38" s="3" t="s">
        <v>41</v>
      </c>
      <c r="B38" s="4">
        <v>38470</v>
      </c>
      <c r="C38" s="6">
        <f t="shared" si="1"/>
        <v>303.62</v>
      </c>
      <c r="D38" s="5">
        <v>966.18</v>
      </c>
      <c r="E38" s="6">
        <f t="shared" si="2"/>
        <v>9509.02</v>
      </c>
      <c r="F38" s="19">
        <f t="shared" si="0"/>
        <v>662.56</v>
      </c>
      <c r="G38" s="6">
        <f t="shared" si="3"/>
        <v>8846.46</v>
      </c>
    </row>
    <row r="39" spans="1:7" ht="12.75">
      <c r="A39" s="3" t="s">
        <v>42</v>
      </c>
      <c r="B39" s="4">
        <v>38500</v>
      </c>
      <c r="C39" s="6">
        <f t="shared" si="1"/>
        <v>282.47</v>
      </c>
      <c r="D39" s="5">
        <v>966.18</v>
      </c>
      <c r="E39" s="6">
        <f t="shared" si="2"/>
        <v>8846.46</v>
      </c>
      <c r="F39" s="19">
        <f t="shared" si="0"/>
        <v>683.71</v>
      </c>
      <c r="G39" s="6">
        <f t="shared" si="3"/>
        <v>8162.75</v>
      </c>
    </row>
    <row r="40" spans="1:7" ht="12.75">
      <c r="A40" s="3" t="s">
        <v>43</v>
      </c>
      <c r="B40" s="4">
        <v>38531</v>
      </c>
      <c r="C40" s="6">
        <f t="shared" si="1"/>
        <v>260.64</v>
      </c>
      <c r="D40" s="5">
        <v>966.18</v>
      </c>
      <c r="E40" s="6">
        <f t="shared" si="2"/>
        <v>8162.75</v>
      </c>
      <c r="F40" s="19">
        <f t="shared" si="0"/>
        <v>705.54</v>
      </c>
      <c r="G40" s="6">
        <f t="shared" si="3"/>
        <v>7457.21</v>
      </c>
    </row>
    <row r="41" spans="1:7" ht="12.75">
      <c r="A41" s="3" t="s">
        <v>44</v>
      </c>
      <c r="B41" s="4">
        <v>38561</v>
      </c>
      <c r="C41" s="6">
        <f t="shared" si="1"/>
        <v>238.11</v>
      </c>
      <c r="D41" s="5">
        <v>966.18</v>
      </c>
      <c r="E41" s="6">
        <f t="shared" si="2"/>
        <v>7457.21</v>
      </c>
      <c r="F41" s="19">
        <f t="shared" si="0"/>
        <v>728.07</v>
      </c>
      <c r="G41" s="6">
        <f t="shared" si="3"/>
        <v>6729.14</v>
      </c>
    </row>
    <row r="42" spans="1:7" ht="12.75">
      <c r="A42" s="3" t="s">
        <v>45</v>
      </c>
      <c r="B42" s="4">
        <v>38592</v>
      </c>
      <c r="C42" s="6">
        <f t="shared" si="1"/>
        <v>214.86</v>
      </c>
      <c r="D42" s="5">
        <v>966.18</v>
      </c>
      <c r="E42" s="6">
        <f t="shared" si="2"/>
        <v>6729.14</v>
      </c>
      <c r="F42" s="19">
        <f t="shared" si="0"/>
        <v>751.32</v>
      </c>
      <c r="G42" s="6">
        <f t="shared" si="3"/>
        <v>5977.82</v>
      </c>
    </row>
    <row r="43" spans="1:7" ht="12.75">
      <c r="A43" s="3" t="s">
        <v>46</v>
      </c>
      <c r="B43" s="4">
        <v>38623</v>
      </c>
      <c r="C43" s="6">
        <f t="shared" si="1"/>
        <v>190.87</v>
      </c>
      <c r="D43" s="5">
        <v>966.18</v>
      </c>
      <c r="E43" s="6">
        <f t="shared" si="2"/>
        <v>5977.82</v>
      </c>
      <c r="F43" s="19">
        <f t="shared" si="0"/>
        <v>775.31</v>
      </c>
      <c r="G43" s="6">
        <f t="shared" si="3"/>
        <v>5202.51</v>
      </c>
    </row>
    <row r="44" spans="1:7" ht="12.75">
      <c r="A44" s="3" t="s">
        <v>47</v>
      </c>
      <c r="B44" s="4">
        <v>38653</v>
      </c>
      <c r="C44" s="6">
        <f t="shared" si="1"/>
        <v>166.12</v>
      </c>
      <c r="D44" s="5">
        <v>966.18</v>
      </c>
      <c r="E44" s="6">
        <f t="shared" si="2"/>
        <v>5202.51</v>
      </c>
      <c r="F44" s="19">
        <f t="shared" si="0"/>
        <v>800.06</v>
      </c>
      <c r="G44" s="6">
        <f t="shared" si="3"/>
        <v>4402.45</v>
      </c>
    </row>
    <row r="45" spans="1:7" ht="12.75">
      <c r="A45" s="3" t="s">
        <v>48</v>
      </c>
      <c r="B45" s="4">
        <v>38684</v>
      </c>
      <c r="C45" s="6">
        <f t="shared" si="1"/>
        <v>140.57</v>
      </c>
      <c r="D45" s="5">
        <v>966.18</v>
      </c>
      <c r="E45" s="6">
        <f t="shared" si="2"/>
        <v>4402.45</v>
      </c>
      <c r="F45" s="19">
        <f t="shared" si="0"/>
        <v>825.61</v>
      </c>
      <c r="G45" s="6">
        <f t="shared" si="3"/>
        <v>3576.84</v>
      </c>
    </row>
    <row r="46" spans="1:7" ht="12.75">
      <c r="A46" s="3" t="s">
        <v>49</v>
      </c>
      <c r="B46" s="4">
        <v>38714</v>
      </c>
      <c r="C46" s="6">
        <f t="shared" si="1"/>
        <v>114.21</v>
      </c>
      <c r="D46" s="5">
        <v>966.18</v>
      </c>
      <c r="E46" s="6">
        <f t="shared" si="2"/>
        <v>3576.84</v>
      </c>
      <c r="F46" s="19">
        <f t="shared" si="0"/>
        <v>851.97</v>
      </c>
      <c r="G46" s="6">
        <f t="shared" si="3"/>
        <v>2724.87</v>
      </c>
    </row>
    <row r="47" spans="1:7" ht="12.75">
      <c r="A47" s="3" t="s">
        <v>50</v>
      </c>
      <c r="B47" s="4">
        <v>38745</v>
      </c>
      <c r="C47" s="6">
        <f t="shared" si="1"/>
        <v>87.01</v>
      </c>
      <c r="D47" s="5">
        <v>966.18</v>
      </c>
      <c r="E47" s="6">
        <f t="shared" si="2"/>
        <v>2724.87</v>
      </c>
      <c r="F47" s="19">
        <f t="shared" si="0"/>
        <v>879.17</v>
      </c>
      <c r="G47" s="6">
        <f t="shared" si="3"/>
        <v>1845.7</v>
      </c>
    </row>
    <row r="48" spans="1:7" ht="12.75">
      <c r="A48" s="3" t="s">
        <v>51</v>
      </c>
      <c r="B48" s="4">
        <v>38776</v>
      </c>
      <c r="C48" s="6">
        <f t="shared" si="1"/>
        <v>58.93</v>
      </c>
      <c r="D48" s="5">
        <v>966.18</v>
      </c>
      <c r="E48" s="6">
        <f t="shared" si="2"/>
        <v>1845.7</v>
      </c>
      <c r="F48" s="19">
        <f t="shared" si="0"/>
        <v>907.25</v>
      </c>
      <c r="G48" s="6">
        <f t="shared" si="3"/>
        <v>938.45</v>
      </c>
    </row>
    <row r="49" spans="1:7" ht="12.75">
      <c r="A49" s="3" t="s">
        <v>52</v>
      </c>
      <c r="B49" s="4">
        <v>38804</v>
      </c>
      <c r="C49" s="6">
        <f t="shared" si="1"/>
        <v>29.96</v>
      </c>
      <c r="D49" s="5">
        <v>966.18</v>
      </c>
      <c r="E49" s="6">
        <f t="shared" si="2"/>
        <v>938.45</v>
      </c>
      <c r="F49" s="19">
        <f t="shared" si="0"/>
        <v>936.22</v>
      </c>
      <c r="G49" s="6">
        <f t="shared" si="3"/>
        <v>2.23</v>
      </c>
    </row>
    <row r="51" spans="1:6" ht="12.75">
      <c r="A51" s="15" t="s">
        <v>21</v>
      </c>
      <c r="C51" s="14">
        <f>SUM(C13:C50)</f>
        <v>14284.71</v>
      </c>
      <c r="D51" s="14">
        <f>SUM(D14:D50)</f>
        <v>34782.48</v>
      </c>
      <c r="E51" s="15"/>
      <c r="F51" s="14">
        <f>SUM(F13:F50)</f>
        <v>20497.77</v>
      </c>
    </row>
    <row r="54" spans="1:7" ht="12.75">
      <c r="A54" s="26" t="s">
        <v>22</v>
      </c>
      <c r="B54" s="27"/>
      <c r="C54" s="27"/>
      <c r="D54" s="27"/>
      <c r="E54" s="27"/>
      <c r="F54" s="27"/>
      <c r="G54" s="17">
        <f>G49</f>
        <v>2.23</v>
      </c>
    </row>
    <row r="55" spans="1:7" ht="12.75">
      <c r="A55" s="26" t="s">
        <v>4</v>
      </c>
      <c r="B55" s="27"/>
      <c r="C55" s="27"/>
      <c r="D55" s="27"/>
      <c r="E55" s="27"/>
      <c r="F55" s="27"/>
      <c r="G55" s="17">
        <f>C51</f>
        <v>14284.71</v>
      </c>
    </row>
    <row r="56" spans="1:7" ht="12.75">
      <c r="A56" s="24" t="s">
        <v>23</v>
      </c>
      <c r="B56" s="25"/>
      <c r="C56" s="25"/>
      <c r="D56" s="25"/>
      <c r="E56" s="25"/>
      <c r="F56" s="25"/>
      <c r="G56" s="18">
        <f>G54+G55</f>
        <v>14286.94</v>
      </c>
    </row>
    <row r="57" spans="1:7" ht="12.75">
      <c r="A57" s="26" t="s">
        <v>54</v>
      </c>
      <c r="B57" s="27"/>
      <c r="C57" s="27"/>
      <c r="D57" s="27"/>
      <c r="E57" s="27"/>
      <c r="F57" s="27"/>
      <c r="G57" s="17">
        <f>C51</f>
        <v>14284.71</v>
      </c>
    </row>
    <row r="58" ht="13.5" thickBot="1"/>
    <row r="59" spans="1:7" ht="13.5" thickBot="1">
      <c r="A59" s="28" t="s">
        <v>24</v>
      </c>
      <c r="B59" s="29"/>
      <c r="C59" s="29"/>
      <c r="D59" s="29"/>
      <c r="E59" s="29"/>
      <c r="F59" s="29"/>
      <c r="G59" s="16">
        <f>G56-G57</f>
        <v>2.23</v>
      </c>
    </row>
  </sheetData>
  <mergeCells count="7">
    <mergeCell ref="A56:F56"/>
    <mergeCell ref="A57:F57"/>
    <mergeCell ref="A59:F59"/>
    <mergeCell ref="A8:B8"/>
    <mergeCell ref="A9:B9"/>
    <mergeCell ref="A54:F54"/>
    <mergeCell ref="A55:F55"/>
  </mergeCells>
  <printOptions/>
  <pageMargins left="1.18" right="0.42" top="0.39" bottom="0.32" header="0.492125985" footer="0.49212598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61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2.7109375" style="0" customWidth="1"/>
    <col min="5" max="5" width="11.28125" style="0" customWidth="1"/>
    <col min="6" max="6" width="13.421875" style="0" customWidth="1"/>
    <col min="7" max="7" width="11.7109375" style="0" customWidth="1"/>
    <col min="8" max="8" width="12.8515625" style="0" customWidth="1"/>
    <col min="9" max="9" width="12.28125" style="0" customWidth="1"/>
  </cols>
  <sheetData>
    <row r="4" ht="12.75">
      <c r="A4" t="s">
        <v>57</v>
      </c>
    </row>
    <row r="5" ht="12.75">
      <c r="A5" t="s">
        <v>58</v>
      </c>
    </row>
    <row r="8" spans="1:8" ht="12.75">
      <c r="A8" s="30" t="s">
        <v>0</v>
      </c>
      <c r="B8" s="31"/>
      <c r="C8" s="31"/>
      <c r="D8" s="7" t="s">
        <v>53</v>
      </c>
      <c r="E8" s="7" t="s">
        <v>1</v>
      </c>
      <c r="F8" s="7" t="s">
        <v>6</v>
      </c>
      <c r="G8" s="7" t="s">
        <v>7</v>
      </c>
      <c r="H8" s="8" t="s">
        <v>8</v>
      </c>
    </row>
    <row r="9" spans="1:8" ht="12.75">
      <c r="A9" s="32"/>
      <c r="B9" s="33"/>
      <c r="C9" s="33"/>
      <c r="D9" s="2"/>
      <c r="E9" s="2"/>
      <c r="F9" s="2"/>
      <c r="G9" s="2"/>
      <c r="H9" s="10"/>
    </row>
    <row r="10" spans="1:8" ht="12.75">
      <c r="A10" s="11" t="s">
        <v>2</v>
      </c>
      <c r="B10" s="12" t="s">
        <v>60</v>
      </c>
      <c r="C10" s="12" t="s">
        <v>3</v>
      </c>
      <c r="D10" s="12" t="s">
        <v>4</v>
      </c>
      <c r="E10" s="12" t="s">
        <v>5</v>
      </c>
      <c r="F10" s="12" t="s">
        <v>11</v>
      </c>
      <c r="G10" s="12" t="s">
        <v>9</v>
      </c>
      <c r="H10" s="13" t="s">
        <v>10</v>
      </c>
    </row>
    <row r="11" spans="1:8" ht="12.75">
      <c r="A11" s="9"/>
      <c r="B11" s="2"/>
      <c r="C11" s="2"/>
      <c r="D11" s="2"/>
      <c r="E11" s="2"/>
      <c r="F11" s="2"/>
      <c r="G11" s="2"/>
      <c r="H11" s="10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9" ht="12.75">
      <c r="A13" s="3" t="s">
        <v>25</v>
      </c>
      <c r="B13" s="3">
        <v>66</v>
      </c>
      <c r="C13" s="4">
        <v>37712</v>
      </c>
      <c r="D13" s="5">
        <v>0</v>
      </c>
      <c r="E13" s="5">
        <v>0</v>
      </c>
      <c r="F13" s="5">
        <v>0</v>
      </c>
      <c r="G13" s="19">
        <f>E13-D13</f>
        <v>0</v>
      </c>
      <c r="H13" s="5">
        <v>20500</v>
      </c>
      <c r="I13" s="21"/>
    </row>
    <row r="14" spans="1:8" ht="12.75">
      <c r="A14" s="3" t="s">
        <v>25</v>
      </c>
      <c r="B14" s="22" t="s">
        <v>63</v>
      </c>
      <c r="C14" s="4">
        <v>37712</v>
      </c>
      <c r="D14" s="5">
        <v>0</v>
      </c>
      <c r="E14" s="5">
        <v>277.69</v>
      </c>
      <c r="F14" s="5">
        <f>H13</f>
        <v>20500</v>
      </c>
      <c r="G14" s="19">
        <f>E14-D14</f>
        <v>277.69</v>
      </c>
      <c r="H14" s="6">
        <f>F14-G14</f>
        <v>20222.31</v>
      </c>
    </row>
    <row r="15" spans="1:8" ht="12.75">
      <c r="A15" s="3" t="s">
        <v>25</v>
      </c>
      <c r="B15" s="22" t="s">
        <v>64</v>
      </c>
      <c r="C15" s="4">
        <v>37712</v>
      </c>
      <c r="D15" s="5">
        <v>0</v>
      </c>
      <c r="E15" s="5">
        <v>23.88</v>
      </c>
      <c r="F15" s="6">
        <f>H14</f>
        <v>20222.31</v>
      </c>
      <c r="G15" s="19">
        <f>E15-D15</f>
        <v>23.88</v>
      </c>
      <c r="H15" s="6">
        <f>F15-G15</f>
        <v>20198.43</v>
      </c>
    </row>
    <row r="16" spans="1:9" ht="12.75">
      <c r="A16" s="3" t="s">
        <v>12</v>
      </c>
      <c r="B16" s="3">
        <v>1205</v>
      </c>
      <c r="C16" s="4">
        <v>37739</v>
      </c>
      <c r="D16" s="6">
        <f>F16*3.193%</f>
        <v>644.94</v>
      </c>
      <c r="E16" s="5">
        <v>963.15</v>
      </c>
      <c r="F16" s="6">
        <f aca="true" t="shared" si="0" ref="F16:F51">H15</f>
        <v>20198.43</v>
      </c>
      <c r="G16" s="19">
        <f>E16-D16</f>
        <v>318.21</v>
      </c>
      <c r="H16" s="6">
        <f>F16-G16</f>
        <v>19880.22</v>
      </c>
      <c r="I16" s="23"/>
    </row>
    <row r="17" spans="1:9" ht="12.75">
      <c r="A17" s="3" t="s">
        <v>13</v>
      </c>
      <c r="B17" s="3"/>
      <c r="C17" s="4">
        <v>37769</v>
      </c>
      <c r="D17" s="6">
        <f aca="true" t="shared" si="1" ref="D17:D51">F17*3.193%</f>
        <v>634.78</v>
      </c>
      <c r="E17" s="5">
        <v>963.15</v>
      </c>
      <c r="F17" s="6">
        <f t="shared" si="0"/>
        <v>19880.22</v>
      </c>
      <c r="G17" s="19">
        <f aca="true" t="shared" si="2" ref="G17:G51">E17-D17</f>
        <v>328.37</v>
      </c>
      <c r="H17" s="6">
        <f aca="true" t="shared" si="3" ref="H17:H51">F17-G17</f>
        <v>19551.85</v>
      </c>
      <c r="I17" s="23"/>
    </row>
    <row r="18" spans="1:9" ht="12.75">
      <c r="A18" s="3" t="s">
        <v>14</v>
      </c>
      <c r="B18" s="3"/>
      <c r="C18" s="4">
        <v>37800</v>
      </c>
      <c r="D18" s="6">
        <f t="shared" si="1"/>
        <v>624.29</v>
      </c>
      <c r="E18" s="5">
        <v>966.18</v>
      </c>
      <c r="F18" s="6">
        <f t="shared" si="0"/>
        <v>19551.85</v>
      </c>
      <c r="G18" s="19">
        <f t="shared" si="2"/>
        <v>341.89</v>
      </c>
      <c r="H18" s="6">
        <f t="shared" si="3"/>
        <v>19209.96</v>
      </c>
      <c r="I18" s="23"/>
    </row>
    <row r="19" spans="1:9" ht="12.75">
      <c r="A19" s="3" t="s">
        <v>15</v>
      </c>
      <c r="B19" s="3"/>
      <c r="C19" s="4">
        <v>37830</v>
      </c>
      <c r="D19" s="6">
        <f t="shared" si="1"/>
        <v>613.37</v>
      </c>
      <c r="E19" s="5">
        <v>966.18</v>
      </c>
      <c r="F19" s="6">
        <f t="shared" si="0"/>
        <v>19209.96</v>
      </c>
      <c r="G19" s="19">
        <f t="shared" si="2"/>
        <v>352.81</v>
      </c>
      <c r="H19" s="6">
        <f t="shared" si="3"/>
        <v>18857.15</v>
      </c>
      <c r="I19" s="23"/>
    </row>
    <row r="20" spans="1:8" ht="12.75">
      <c r="A20" s="3" t="s">
        <v>16</v>
      </c>
      <c r="B20" s="3"/>
      <c r="C20" s="4">
        <v>37861</v>
      </c>
      <c r="D20" s="6">
        <f t="shared" si="1"/>
        <v>602.11</v>
      </c>
      <c r="E20" s="5">
        <v>966.18</v>
      </c>
      <c r="F20" s="6">
        <f t="shared" si="0"/>
        <v>18857.15</v>
      </c>
      <c r="G20" s="19">
        <f t="shared" si="2"/>
        <v>364.07</v>
      </c>
      <c r="H20" s="6">
        <f t="shared" si="3"/>
        <v>18493.08</v>
      </c>
    </row>
    <row r="21" spans="1:8" ht="12.75">
      <c r="A21" s="3" t="s">
        <v>17</v>
      </c>
      <c r="B21" s="3"/>
      <c r="C21" s="4">
        <v>37892</v>
      </c>
      <c r="D21" s="6">
        <f t="shared" si="1"/>
        <v>590.48</v>
      </c>
      <c r="E21" s="5">
        <v>966.18</v>
      </c>
      <c r="F21" s="6">
        <f t="shared" si="0"/>
        <v>18493.08</v>
      </c>
      <c r="G21" s="19">
        <f t="shared" si="2"/>
        <v>375.7</v>
      </c>
      <c r="H21" s="6">
        <f t="shared" si="3"/>
        <v>18117.38</v>
      </c>
    </row>
    <row r="22" spans="1:8" ht="12.75">
      <c r="A22" s="3" t="s">
        <v>18</v>
      </c>
      <c r="B22" s="3"/>
      <c r="C22" s="4">
        <v>37922</v>
      </c>
      <c r="D22" s="6">
        <f t="shared" si="1"/>
        <v>578.49</v>
      </c>
      <c r="E22" s="5">
        <v>966.18</v>
      </c>
      <c r="F22" s="6">
        <f t="shared" si="0"/>
        <v>18117.38</v>
      </c>
      <c r="G22" s="19">
        <f t="shared" si="2"/>
        <v>387.69</v>
      </c>
      <c r="H22" s="6">
        <f t="shared" si="3"/>
        <v>17729.69</v>
      </c>
    </row>
    <row r="23" spans="1:10" ht="12.75">
      <c r="A23" s="3" t="s">
        <v>19</v>
      </c>
      <c r="B23" s="3"/>
      <c r="C23" s="4">
        <v>37953</v>
      </c>
      <c r="D23" s="6">
        <f t="shared" si="1"/>
        <v>566.11</v>
      </c>
      <c r="E23" s="5">
        <v>966.18</v>
      </c>
      <c r="F23" s="6">
        <f t="shared" si="0"/>
        <v>17729.69</v>
      </c>
      <c r="G23" s="19">
        <f t="shared" si="2"/>
        <v>400.07</v>
      </c>
      <c r="H23" s="6">
        <f t="shared" si="3"/>
        <v>17329.62</v>
      </c>
      <c r="J23" s="20"/>
    </row>
    <row r="24" spans="1:8" ht="12.75">
      <c r="A24" s="3" t="s">
        <v>20</v>
      </c>
      <c r="B24" s="3"/>
      <c r="C24" s="4">
        <v>37983</v>
      </c>
      <c r="D24" s="6">
        <f t="shared" si="1"/>
        <v>553.33</v>
      </c>
      <c r="E24" s="5">
        <v>966.18</v>
      </c>
      <c r="F24" s="6">
        <f t="shared" si="0"/>
        <v>17329.62</v>
      </c>
      <c r="G24" s="19">
        <f t="shared" si="2"/>
        <v>412.85</v>
      </c>
      <c r="H24" s="6">
        <f t="shared" si="3"/>
        <v>16916.77</v>
      </c>
    </row>
    <row r="25" spans="1:8" ht="12.75">
      <c r="A25" s="3" t="s">
        <v>26</v>
      </c>
      <c r="B25" s="3"/>
      <c r="C25" s="4">
        <v>38014</v>
      </c>
      <c r="D25" s="6">
        <f t="shared" si="1"/>
        <v>540.15</v>
      </c>
      <c r="E25" s="5">
        <v>966.18</v>
      </c>
      <c r="F25" s="6">
        <f t="shared" si="0"/>
        <v>16916.77</v>
      </c>
      <c r="G25" s="19">
        <f t="shared" si="2"/>
        <v>426.03</v>
      </c>
      <c r="H25" s="6">
        <f t="shared" si="3"/>
        <v>16490.74</v>
      </c>
    </row>
    <row r="26" spans="1:8" ht="12.75">
      <c r="A26" s="3" t="s">
        <v>27</v>
      </c>
      <c r="B26" s="3"/>
      <c r="C26" s="4">
        <v>38045</v>
      </c>
      <c r="D26" s="6">
        <f t="shared" si="1"/>
        <v>526.55</v>
      </c>
      <c r="E26" s="5">
        <v>966.18</v>
      </c>
      <c r="F26" s="6">
        <f t="shared" si="0"/>
        <v>16490.74</v>
      </c>
      <c r="G26" s="19">
        <f t="shared" si="2"/>
        <v>439.63</v>
      </c>
      <c r="H26" s="6">
        <f t="shared" si="3"/>
        <v>16051.11</v>
      </c>
    </row>
    <row r="27" spans="1:8" ht="12.75">
      <c r="A27" s="3" t="s">
        <v>28</v>
      </c>
      <c r="B27" s="3"/>
      <c r="C27" s="4">
        <v>38074</v>
      </c>
      <c r="D27" s="6">
        <f t="shared" si="1"/>
        <v>512.51</v>
      </c>
      <c r="E27" s="5">
        <v>966.18</v>
      </c>
      <c r="F27" s="6">
        <f t="shared" si="0"/>
        <v>16051.11</v>
      </c>
      <c r="G27" s="19">
        <f t="shared" si="2"/>
        <v>453.67</v>
      </c>
      <c r="H27" s="6">
        <f t="shared" si="3"/>
        <v>15597.44</v>
      </c>
    </row>
    <row r="28" spans="1:8" ht="12.75">
      <c r="A28" s="3" t="s">
        <v>29</v>
      </c>
      <c r="B28" s="3"/>
      <c r="C28" s="4">
        <v>38105</v>
      </c>
      <c r="D28" s="6">
        <f t="shared" si="1"/>
        <v>498.03</v>
      </c>
      <c r="E28" s="5">
        <v>966.18</v>
      </c>
      <c r="F28" s="6">
        <f t="shared" si="0"/>
        <v>15597.44</v>
      </c>
      <c r="G28" s="19">
        <f t="shared" si="2"/>
        <v>468.15</v>
      </c>
      <c r="H28" s="6">
        <f t="shared" si="3"/>
        <v>15129.29</v>
      </c>
    </row>
    <row r="29" spans="1:8" ht="12.75">
      <c r="A29" s="3" t="s">
        <v>30</v>
      </c>
      <c r="B29" s="3"/>
      <c r="C29" s="4">
        <v>38135</v>
      </c>
      <c r="D29" s="6">
        <f t="shared" si="1"/>
        <v>483.08</v>
      </c>
      <c r="E29" s="5">
        <v>966.18</v>
      </c>
      <c r="F29" s="6">
        <f t="shared" si="0"/>
        <v>15129.29</v>
      </c>
      <c r="G29" s="19">
        <f t="shared" si="2"/>
        <v>483.1</v>
      </c>
      <c r="H29" s="6">
        <f t="shared" si="3"/>
        <v>14646.19</v>
      </c>
    </row>
    <row r="30" spans="1:8" ht="12.75">
      <c r="A30" s="3" t="s">
        <v>31</v>
      </c>
      <c r="B30" s="3"/>
      <c r="C30" s="4">
        <v>38166</v>
      </c>
      <c r="D30" s="6">
        <f t="shared" si="1"/>
        <v>467.65</v>
      </c>
      <c r="E30" s="5">
        <v>966.18</v>
      </c>
      <c r="F30" s="6">
        <f t="shared" si="0"/>
        <v>14646.19</v>
      </c>
      <c r="G30" s="19">
        <f t="shared" si="2"/>
        <v>498.53</v>
      </c>
      <c r="H30" s="6">
        <f t="shared" si="3"/>
        <v>14147.66</v>
      </c>
    </row>
    <row r="31" spans="1:8" ht="12.75">
      <c r="A31" s="3" t="s">
        <v>32</v>
      </c>
      <c r="B31" s="3"/>
      <c r="C31" s="4">
        <v>38196</v>
      </c>
      <c r="D31" s="6">
        <f t="shared" si="1"/>
        <v>451.73</v>
      </c>
      <c r="E31" s="5">
        <v>966.18</v>
      </c>
      <c r="F31" s="6">
        <f t="shared" si="0"/>
        <v>14147.66</v>
      </c>
      <c r="G31" s="19">
        <f t="shared" si="2"/>
        <v>514.45</v>
      </c>
      <c r="H31" s="6">
        <f t="shared" si="3"/>
        <v>13633.21</v>
      </c>
    </row>
    <row r="32" spans="1:8" ht="12.75">
      <c r="A32" s="3" t="s">
        <v>33</v>
      </c>
      <c r="B32" s="3"/>
      <c r="C32" s="4">
        <v>38227</v>
      </c>
      <c r="D32" s="6">
        <f t="shared" si="1"/>
        <v>435.31</v>
      </c>
      <c r="E32" s="5">
        <v>966.18</v>
      </c>
      <c r="F32" s="6">
        <f t="shared" si="0"/>
        <v>13633.21</v>
      </c>
      <c r="G32" s="19">
        <f t="shared" si="2"/>
        <v>530.87</v>
      </c>
      <c r="H32" s="6">
        <f t="shared" si="3"/>
        <v>13102.34</v>
      </c>
    </row>
    <row r="33" spans="1:8" ht="12.75">
      <c r="A33" s="3" t="s">
        <v>34</v>
      </c>
      <c r="B33" s="3"/>
      <c r="C33" s="4">
        <v>38258</v>
      </c>
      <c r="D33" s="6">
        <f t="shared" si="1"/>
        <v>418.36</v>
      </c>
      <c r="E33" s="5">
        <v>966.18</v>
      </c>
      <c r="F33" s="6">
        <f t="shared" si="0"/>
        <v>13102.34</v>
      </c>
      <c r="G33" s="19">
        <f t="shared" si="2"/>
        <v>547.82</v>
      </c>
      <c r="H33" s="6">
        <f t="shared" si="3"/>
        <v>12554.52</v>
      </c>
    </row>
    <row r="34" spans="1:8" ht="12.75">
      <c r="A34" s="3" t="s">
        <v>35</v>
      </c>
      <c r="B34" s="3"/>
      <c r="C34" s="4">
        <v>38288</v>
      </c>
      <c r="D34" s="6">
        <f t="shared" si="1"/>
        <v>400.87</v>
      </c>
      <c r="E34" s="5">
        <v>966.18</v>
      </c>
      <c r="F34" s="6">
        <f t="shared" si="0"/>
        <v>12554.52</v>
      </c>
      <c r="G34" s="19">
        <f t="shared" si="2"/>
        <v>565.31</v>
      </c>
      <c r="H34" s="6">
        <f t="shared" si="3"/>
        <v>11989.21</v>
      </c>
    </row>
    <row r="35" spans="1:8" ht="12.75">
      <c r="A35" s="3" t="s">
        <v>36</v>
      </c>
      <c r="B35" s="3"/>
      <c r="C35" s="4">
        <v>38319</v>
      </c>
      <c r="D35" s="6">
        <f t="shared" si="1"/>
        <v>382.82</v>
      </c>
      <c r="E35" s="5">
        <v>966.18</v>
      </c>
      <c r="F35" s="6">
        <f t="shared" si="0"/>
        <v>11989.21</v>
      </c>
      <c r="G35" s="19">
        <f t="shared" si="2"/>
        <v>583.36</v>
      </c>
      <c r="H35" s="6">
        <f t="shared" si="3"/>
        <v>11405.85</v>
      </c>
    </row>
    <row r="36" spans="1:8" ht="12.75">
      <c r="A36" s="3" t="s">
        <v>37</v>
      </c>
      <c r="B36" s="3"/>
      <c r="C36" s="4">
        <v>38349</v>
      </c>
      <c r="D36" s="6">
        <f t="shared" si="1"/>
        <v>364.19</v>
      </c>
      <c r="E36" s="5">
        <v>966.18</v>
      </c>
      <c r="F36" s="6">
        <f t="shared" si="0"/>
        <v>11405.85</v>
      </c>
      <c r="G36" s="19">
        <f t="shared" si="2"/>
        <v>601.99</v>
      </c>
      <c r="H36" s="6">
        <f t="shared" si="3"/>
        <v>10803.86</v>
      </c>
    </row>
    <row r="37" spans="1:8" ht="12.75">
      <c r="A37" s="3" t="s">
        <v>38</v>
      </c>
      <c r="B37" s="3"/>
      <c r="C37" s="4">
        <v>38380</v>
      </c>
      <c r="D37" s="6">
        <f t="shared" si="1"/>
        <v>344.97</v>
      </c>
      <c r="E37" s="5">
        <v>966.18</v>
      </c>
      <c r="F37" s="6">
        <f t="shared" si="0"/>
        <v>10803.86</v>
      </c>
      <c r="G37" s="19">
        <f t="shared" si="2"/>
        <v>621.21</v>
      </c>
      <c r="H37" s="6">
        <f t="shared" si="3"/>
        <v>10182.65</v>
      </c>
    </row>
    <row r="38" spans="1:8" ht="12.75">
      <c r="A38" s="3" t="s">
        <v>39</v>
      </c>
      <c r="B38" s="3"/>
      <c r="C38" s="4">
        <v>38411</v>
      </c>
      <c r="D38" s="6">
        <f t="shared" si="1"/>
        <v>325.13</v>
      </c>
      <c r="E38" s="5">
        <v>966.18</v>
      </c>
      <c r="F38" s="6">
        <f t="shared" si="0"/>
        <v>10182.65</v>
      </c>
      <c r="G38" s="19">
        <f t="shared" si="2"/>
        <v>641.05</v>
      </c>
      <c r="H38" s="6">
        <f t="shared" si="3"/>
        <v>9541.6</v>
      </c>
    </row>
    <row r="39" spans="1:8" ht="12.75">
      <c r="A39" s="3" t="s">
        <v>40</v>
      </c>
      <c r="B39" s="3"/>
      <c r="C39" s="4">
        <v>38439</v>
      </c>
      <c r="D39" s="6">
        <f t="shared" si="1"/>
        <v>304.66</v>
      </c>
      <c r="E39" s="5">
        <v>966.18</v>
      </c>
      <c r="F39" s="6">
        <f t="shared" si="0"/>
        <v>9541.6</v>
      </c>
      <c r="G39" s="19">
        <f t="shared" si="2"/>
        <v>661.52</v>
      </c>
      <c r="H39" s="6">
        <f t="shared" si="3"/>
        <v>8880.08</v>
      </c>
    </row>
    <row r="40" spans="1:8" ht="12.75">
      <c r="A40" s="3" t="s">
        <v>41</v>
      </c>
      <c r="B40" s="3"/>
      <c r="C40" s="4">
        <v>38470</v>
      </c>
      <c r="D40" s="6">
        <f t="shared" si="1"/>
        <v>283.54</v>
      </c>
      <c r="E40" s="5">
        <v>966.18</v>
      </c>
      <c r="F40" s="6">
        <f t="shared" si="0"/>
        <v>8880.08</v>
      </c>
      <c r="G40" s="19">
        <f t="shared" si="2"/>
        <v>682.64</v>
      </c>
      <c r="H40" s="6">
        <f t="shared" si="3"/>
        <v>8197.44</v>
      </c>
    </row>
    <row r="41" spans="1:8" ht="12.75">
      <c r="A41" s="3" t="s">
        <v>42</v>
      </c>
      <c r="B41" s="3"/>
      <c r="C41" s="4">
        <v>38500</v>
      </c>
      <c r="D41" s="6">
        <f t="shared" si="1"/>
        <v>261.74</v>
      </c>
      <c r="E41" s="5">
        <v>966.18</v>
      </c>
      <c r="F41" s="6">
        <f t="shared" si="0"/>
        <v>8197.44</v>
      </c>
      <c r="G41" s="19">
        <f t="shared" si="2"/>
        <v>704.44</v>
      </c>
      <c r="H41" s="6">
        <f t="shared" si="3"/>
        <v>7493</v>
      </c>
    </row>
    <row r="42" spans="1:8" ht="12.75">
      <c r="A42" s="3" t="s">
        <v>43</v>
      </c>
      <c r="B42" s="3"/>
      <c r="C42" s="4">
        <v>38531</v>
      </c>
      <c r="D42" s="6">
        <f t="shared" si="1"/>
        <v>239.25</v>
      </c>
      <c r="E42" s="5">
        <v>966.18</v>
      </c>
      <c r="F42" s="6">
        <f t="shared" si="0"/>
        <v>7493</v>
      </c>
      <c r="G42" s="19">
        <f t="shared" si="2"/>
        <v>726.93</v>
      </c>
      <c r="H42" s="6">
        <f t="shared" si="3"/>
        <v>6766.07</v>
      </c>
    </row>
    <row r="43" spans="1:8" ht="12.75">
      <c r="A43" s="3" t="s">
        <v>44</v>
      </c>
      <c r="B43" s="3"/>
      <c r="C43" s="4">
        <v>38561</v>
      </c>
      <c r="D43" s="6">
        <f t="shared" si="1"/>
        <v>216.04</v>
      </c>
      <c r="E43" s="5">
        <v>966.18</v>
      </c>
      <c r="F43" s="6">
        <f t="shared" si="0"/>
        <v>6766.07</v>
      </c>
      <c r="G43" s="19">
        <f t="shared" si="2"/>
        <v>750.14</v>
      </c>
      <c r="H43" s="6">
        <f t="shared" si="3"/>
        <v>6015.93</v>
      </c>
    </row>
    <row r="44" spans="1:8" ht="12.75">
      <c r="A44" s="3" t="s">
        <v>45</v>
      </c>
      <c r="B44" s="3"/>
      <c r="C44" s="4">
        <v>38592</v>
      </c>
      <c r="D44" s="6">
        <f t="shared" si="1"/>
        <v>192.09</v>
      </c>
      <c r="E44" s="5">
        <v>966.18</v>
      </c>
      <c r="F44" s="6">
        <f t="shared" si="0"/>
        <v>6015.93</v>
      </c>
      <c r="G44" s="19">
        <f t="shared" si="2"/>
        <v>774.09</v>
      </c>
      <c r="H44" s="6">
        <f t="shared" si="3"/>
        <v>5241.84</v>
      </c>
    </row>
    <row r="45" spans="1:8" ht="12.75">
      <c r="A45" s="3" t="s">
        <v>46</v>
      </c>
      <c r="B45" s="3"/>
      <c r="C45" s="4">
        <v>38623</v>
      </c>
      <c r="D45" s="6">
        <f t="shared" si="1"/>
        <v>167.37</v>
      </c>
      <c r="E45" s="5">
        <v>966.18</v>
      </c>
      <c r="F45" s="6">
        <f t="shared" si="0"/>
        <v>5241.84</v>
      </c>
      <c r="G45" s="19">
        <f t="shared" si="2"/>
        <v>798.81</v>
      </c>
      <c r="H45" s="6">
        <f t="shared" si="3"/>
        <v>4443.03</v>
      </c>
    </row>
    <row r="46" spans="1:8" ht="12.75">
      <c r="A46" s="3" t="s">
        <v>47</v>
      </c>
      <c r="B46" s="3"/>
      <c r="C46" s="4">
        <v>38653</v>
      </c>
      <c r="D46" s="6">
        <f t="shared" si="1"/>
        <v>141.87</v>
      </c>
      <c r="E46" s="5">
        <v>966.18</v>
      </c>
      <c r="F46" s="6">
        <f t="shared" si="0"/>
        <v>4443.03</v>
      </c>
      <c r="G46" s="19">
        <f t="shared" si="2"/>
        <v>824.31</v>
      </c>
      <c r="H46" s="6">
        <f t="shared" si="3"/>
        <v>3618.72</v>
      </c>
    </row>
    <row r="47" spans="1:8" ht="12.75">
      <c r="A47" s="3" t="s">
        <v>48</v>
      </c>
      <c r="B47" s="3"/>
      <c r="C47" s="4">
        <v>38684</v>
      </c>
      <c r="D47" s="6">
        <f t="shared" si="1"/>
        <v>115.55</v>
      </c>
      <c r="E47" s="5">
        <v>966.18</v>
      </c>
      <c r="F47" s="6">
        <f t="shared" si="0"/>
        <v>3618.72</v>
      </c>
      <c r="G47" s="19">
        <f t="shared" si="2"/>
        <v>850.63</v>
      </c>
      <c r="H47" s="6">
        <f t="shared" si="3"/>
        <v>2768.09</v>
      </c>
    </row>
    <row r="48" spans="1:8" ht="12.75">
      <c r="A48" s="3" t="s">
        <v>49</v>
      </c>
      <c r="B48" s="3"/>
      <c r="C48" s="4">
        <v>38714</v>
      </c>
      <c r="D48" s="6">
        <f t="shared" si="1"/>
        <v>88.39</v>
      </c>
      <c r="E48" s="5">
        <v>966.18</v>
      </c>
      <c r="F48" s="6">
        <f t="shared" si="0"/>
        <v>2768.09</v>
      </c>
      <c r="G48" s="19">
        <f t="shared" si="2"/>
        <v>877.79</v>
      </c>
      <c r="H48" s="6">
        <f t="shared" si="3"/>
        <v>1890.3</v>
      </c>
    </row>
    <row r="49" spans="1:8" ht="12.75">
      <c r="A49" s="3" t="s">
        <v>50</v>
      </c>
      <c r="B49" s="3"/>
      <c r="C49" s="4">
        <v>38745</v>
      </c>
      <c r="D49" s="6">
        <f t="shared" si="1"/>
        <v>60.36</v>
      </c>
      <c r="E49" s="5">
        <v>966.18</v>
      </c>
      <c r="F49" s="6">
        <f t="shared" si="0"/>
        <v>1890.3</v>
      </c>
      <c r="G49" s="19">
        <f t="shared" si="2"/>
        <v>905.82</v>
      </c>
      <c r="H49" s="6">
        <f t="shared" si="3"/>
        <v>984.48</v>
      </c>
    </row>
    <row r="50" spans="1:8" ht="12.75">
      <c r="A50" s="3" t="s">
        <v>51</v>
      </c>
      <c r="B50" s="3"/>
      <c r="C50" s="4">
        <v>38776</v>
      </c>
      <c r="D50" s="6">
        <f t="shared" si="1"/>
        <v>31.43</v>
      </c>
      <c r="E50" s="5">
        <v>966.18</v>
      </c>
      <c r="F50" s="6">
        <f t="shared" si="0"/>
        <v>984.48</v>
      </c>
      <c r="G50" s="19">
        <f t="shared" si="2"/>
        <v>934.75</v>
      </c>
      <c r="H50" s="6">
        <f t="shared" si="3"/>
        <v>49.73</v>
      </c>
    </row>
    <row r="51" spans="1:8" ht="12.75">
      <c r="A51" s="3" t="s">
        <v>52</v>
      </c>
      <c r="B51" s="3"/>
      <c r="C51" s="4">
        <v>38804</v>
      </c>
      <c r="D51" s="6">
        <f t="shared" si="1"/>
        <v>1.59</v>
      </c>
      <c r="E51" s="5">
        <v>966.18</v>
      </c>
      <c r="F51" s="6">
        <f t="shared" si="0"/>
        <v>49.73</v>
      </c>
      <c r="G51" s="19">
        <f t="shared" si="2"/>
        <v>964.59</v>
      </c>
      <c r="H51" s="6">
        <f t="shared" si="3"/>
        <v>-914.86</v>
      </c>
    </row>
    <row r="53" spans="1:7" ht="12.75">
      <c r="A53" s="15" t="s">
        <v>21</v>
      </c>
      <c r="B53" s="15"/>
      <c r="D53" s="14">
        <f>SUM(D13:D52)</f>
        <v>13663.13</v>
      </c>
      <c r="E53" s="14">
        <f>SUM(E16:E52)</f>
        <v>34776.42</v>
      </c>
      <c r="F53" s="15"/>
      <c r="G53" s="14">
        <f>SUM(G13:G52)</f>
        <v>21414.86</v>
      </c>
    </row>
    <row r="56" spans="1:8" ht="12.75">
      <c r="A56" s="26" t="s">
        <v>22</v>
      </c>
      <c r="B56" s="27"/>
      <c r="C56" s="27"/>
      <c r="D56" s="27"/>
      <c r="E56" s="27"/>
      <c r="F56" s="27"/>
      <c r="G56" s="27"/>
      <c r="H56" s="17">
        <f>H51</f>
        <v>-914.86</v>
      </c>
    </row>
    <row r="57" spans="1:8" ht="12.75">
      <c r="A57" s="26" t="s">
        <v>4</v>
      </c>
      <c r="B57" s="27"/>
      <c r="C57" s="27"/>
      <c r="D57" s="27"/>
      <c r="E57" s="27"/>
      <c r="F57" s="27"/>
      <c r="G57" s="27"/>
      <c r="H57" s="17">
        <f>D53</f>
        <v>13663.13</v>
      </c>
    </row>
    <row r="58" spans="1:8" ht="12.75">
      <c r="A58" s="24" t="s">
        <v>23</v>
      </c>
      <c r="B58" s="25"/>
      <c r="C58" s="25"/>
      <c r="D58" s="25"/>
      <c r="E58" s="25"/>
      <c r="F58" s="25"/>
      <c r="G58" s="25"/>
      <c r="H58" s="18">
        <f>H56+H57</f>
        <v>12748.27</v>
      </c>
    </row>
    <row r="59" spans="1:8" ht="12.75">
      <c r="A59" s="26" t="s">
        <v>54</v>
      </c>
      <c r="B59" s="27"/>
      <c r="C59" s="27"/>
      <c r="D59" s="27"/>
      <c r="E59" s="27"/>
      <c r="F59" s="27"/>
      <c r="G59" s="27"/>
      <c r="H59" s="17">
        <f>D53</f>
        <v>13663.13</v>
      </c>
    </row>
    <row r="60" ht="13.5" thickBot="1"/>
    <row r="61" spans="1:8" ht="13.5" thickBot="1">
      <c r="A61" s="28" t="s">
        <v>24</v>
      </c>
      <c r="B61" s="29"/>
      <c r="C61" s="29"/>
      <c r="D61" s="29"/>
      <c r="E61" s="29"/>
      <c r="F61" s="29"/>
      <c r="G61" s="29"/>
      <c r="H61" s="16">
        <f>H58-H59</f>
        <v>-914.86</v>
      </c>
    </row>
  </sheetData>
  <mergeCells count="7">
    <mergeCell ref="A58:G58"/>
    <mergeCell ref="A59:G59"/>
    <mergeCell ref="A61:G61"/>
    <mergeCell ref="A8:C8"/>
    <mergeCell ref="A9:C9"/>
    <mergeCell ref="A56:G56"/>
    <mergeCell ref="A57:G57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0" customWidth="1"/>
    <col min="3" max="3" width="10.57421875" style="0" customWidth="1"/>
    <col min="4" max="4" width="18.00390625" style="0" customWidth="1"/>
    <col min="5" max="5" width="12.28125" style="0" customWidth="1"/>
    <col min="6" max="6" width="14.7109375" style="0" customWidth="1"/>
    <col min="7" max="7" width="13.00390625" style="0" customWidth="1"/>
    <col min="8" max="8" width="16.57421875" style="0" customWidth="1"/>
  </cols>
  <sheetData>
    <row r="3" ht="12.75">
      <c r="A3" t="s">
        <v>59</v>
      </c>
    </row>
    <row r="4" spans="1:2" ht="12.75">
      <c r="A4" s="15" t="s">
        <v>61</v>
      </c>
      <c r="B4" s="15"/>
    </row>
    <row r="5" ht="12.75">
      <c r="A5" t="s">
        <v>56</v>
      </c>
    </row>
    <row r="8" spans="1:8" s="1" customFormat="1" ht="12.75">
      <c r="A8" s="30" t="s">
        <v>0</v>
      </c>
      <c r="B8" s="31"/>
      <c r="C8" s="31"/>
      <c r="D8" s="7" t="s">
        <v>53</v>
      </c>
      <c r="E8" s="7" t="s">
        <v>1</v>
      </c>
      <c r="F8" s="7" t="s">
        <v>6</v>
      </c>
      <c r="G8" s="7" t="s">
        <v>7</v>
      </c>
      <c r="H8" s="8" t="s">
        <v>8</v>
      </c>
    </row>
    <row r="9" spans="1:8" s="1" customFormat="1" ht="12.75">
      <c r="A9" s="32"/>
      <c r="B9" s="33"/>
      <c r="C9" s="33"/>
      <c r="D9" s="2"/>
      <c r="E9" s="2"/>
      <c r="F9" s="2"/>
      <c r="G9" s="2"/>
      <c r="H9" s="10"/>
    </row>
    <row r="10" spans="1:8" s="1" customFormat="1" ht="12.75">
      <c r="A10" s="11" t="s">
        <v>2</v>
      </c>
      <c r="B10" s="12" t="s">
        <v>62</v>
      </c>
      <c r="C10" s="12" t="s">
        <v>3</v>
      </c>
      <c r="D10" s="12" t="s">
        <v>4</v>
      </c>
      <c r="E10" s="12" t="s">
        <v>5</v>
      </c>
      <c r="F10" s="12" t="s">
        <v>11</v>
      </c>
      <c r="G10" s="12" t="s">
        <v>9</v>
      </c>
      <c r="H10" s="13" t="s">
        <v>10</v>
      </c>
    </row>
    <row r="11" spans="1:8" s="1" customFormat="1" ht="12.75">
      <c r="A11" s="9"/>
      <c r="B11" s="2"/>
      <c r="C11" s="2"/>
      <c r="D11" s="2"/>
      <c r="E11" s="2"/>
      <c r="F11" s="2"/>
      <c r="G11" s="2"/>
      <c r="H11" s="10"/>
    </row>
    <row r="12" s="1" customFormat="1" ht="12.75"/>
    <row r="13" spans="1:8" ht="12.75">
      <c r="A13" s="3" t="s">
        <v>25</v>
      </c>
      <c r="B13" s="3"/>
      <c r="C13" s="4">
        <v>37621</v>
      </c>
      <c r="D13" s="5">
        <v>0</v>
      </c>
      <c r="E13" s="5">
        <v>0</v>
      </c>
      <c r="F13" s="5">
        <v>0</v>
      </c>
      <c r="G13" s="19">
        <f aca="true" t="shared" si="0" ref="G13:G18">E13-D13</f>
        <v>0</v>
      </c>
      <c r="H13" s="5">
        <v>20000</v>
      </c>
    </row>
    <row r="14" spans="1:8" ht="12.75">
      <c r="A14" s="3" t="s">
        <v>12</v>
      </c>
      <c r="B14" s="3"/>
      <c r="C14" s="4">
        <v>37652</v>
      </c>
      <c r="D14" s="6">
        <f>F14*3.193%</f>
        <v>638.6</v>
      </c>
      <c r="E14" s="5">
        <v>582.04</v>
      </c>
      <c r="F14" s="6">
        <f>H13</f>
        <v>20000</v>
      </c>
      <c r="G14" s="19">
        <f t="shared" si="0"/>
        <v>-56.56</v>
      </c>
      <c r="H14" s="6">
        <f>F14-G14</f>
        <v>20056.56</v>
      </c>
    </row>
    <row r="15" spans="1:8" ht="12.75">
      <c r="A15" s="3" t="s">
        <v>13</v>
      </c>
      <c r="B15" s="3"/>
      <c r="C15" s="4">
        <v>37680</v>
      </c>
      <c r="D15" s="6">
        <f>F15*3.193%</f>
        <v>640.41</v>
      </c>
      <c r="E15" s="5">
        <v>1169.29</v>
      </c>
      <c r="F15" s="6">
        <f>H14</f>
        <v>20056.56</v>
      </c>
      <c r="G15" s="19">
        <f t="shared" si="0"/>
        <v>528.88</v>
      </c>
      <c r="H15" s="6">
        <f>F15-G15</f>
        <v>19527.68</v>
      </c>
    </row>
    <row r="16" spans="1:8" ht="12.75">
      <c r="A16" s="3" t="s">
        <v>14</v>
      </c>
      <c r="B16" s="3"/>
      <c r="C16" s="4">
        <v>37711</v>
      </c>
      <c r="D16" s="6">
        <f>F16*3.193%</f>
        <v>623.52</v>
      </c>
      <c r="E16" s="5">
        <v>912.82</v>
      </c>
      <c r="F16" s="6">
        <f>H15</f>
        <v>19527.68</v>
      </c>
      <c r="G16" s="19">
        <f t="shared" si="0"/>
        <v>289.3</v>
      </c>
      <c r="H16" s="6">
        <f>F16-G16</f>
        <v>19238.38</v>
      </c>
    </row>
    <row r="17" spans="1:8" ht="12.75">
      <c r="A17" s="3" t="s">
        <v>15</v>
      </c>
      <c r="B17" s="3"/>
      <c r="C17" s="4">
        <v>37741</v>
      </c>
      <c r="D17" s="6">
        <f>F17*3.193%</f>
        <v>614.28</v>
      </c>
      <c r="E17" s="5">
        <v>1011.4</v>
      </c>
      <c r="F17" s="6">
        <f>H16</f>
        <v>19238.38</v>
      </c>
      <c r="G17" s="19">
        <f t="shared" si="0"/>
        <v>397.12</v>
      </c>
      <c r="H17" s="6">
        <f>F17-G17</f>
        <v>18841.26</v>
      </c>
    </row>
    <row r="18" spans="1:8" ht="12.75">
      <c r="A18" s="3" t="s">
        <v>16</v>
      </c>
      <c r="B18" s="3"/>
      <c r="C18" s="4">
        <v>37772</v>
      </c>
      <c r="D18" s="6">
        <f>F18*3.193%</f>
        <v>601.6</v>
      </c>
      <c r="E18" s="5">
        <v>0</v>
      </c>
      <c r="F18" s="6">
        <f>H17</f>
        <v>18841.26</v>
      </c>
      <c r="G18" s="19">
        <f t="shared" si="0"/>
        <v>-601.6</v>
      </c>
      <c r="H18" s="6">
        <f>F18-G18</f>
        <v>19442.86</v>
      </c>
    </row>
    <row r="20" spans="1:7" ht="12.75">
      <c r="A20" s="15" t="s">
        <v>21</v>
      </c>
      <c r="B20" s="15"/>
      <c r="D20" s="14">
        <f>SUM(D13:D19)</f>
        <v>3118.41</v>
      </c>
      <c r="E20" s="14">
        <f>SUM(E14:E19)</f>
        <v>3675.55</v>
      </c>
      <c r="F20" s="15"/>
      <c r="G20" s="14">
        <f>SUM(G13:G19)</f>
        <v>557.14</v>
      </c>
    </row>
    <row r="23" spans="1:8" ht="12.75">
      <c r="A23" s="26" t="s">
        <v>22</v>
      </c>
      <c r="B23" s="27"/>
      <c r="C23" s="27"/>
      <c r="D23" s="27"/>
      <c r="E23" s="27"/>
      <c r="F23" s="27"/>
      <c r="G23" s="27"/>
      <c r="H23" s="17">
        <f>H18</f>
        <v>19442.86</v>
      </c>
    </row>
    <row r="24" spans="1:8" ht="12.75">
      <c r="A24" s="26" t="s">
        <v>4</v>
      </c>
      <c r="B24" s="27"/>
      <c r="C24" s="27"/>
      <c r="D24" s="27"/>
      <c r="E24" s="27"/>
      <c r="F24" s="27"/>
      <c r="G24" s="27"/>
      <c r="H24" s="17">
        <f>D20</f>
        <v>3118.41</v>
      </c>
    </row>
    <row r="25" spans="1:8" ht="12.75">
      <c r="A25" s="24" t="s">
        <v>23</v>
      </c>
      <c r="B25" s="25"/>
      <c r="C25" s="25"/>
      <c r="D25" s="25"/>
      <c r="E25" s="25"/>
      <c r="F25" s="25"/>
      <c r="G25" s="25"/>
      <c r="H25" s="18">
        <f>H23+H24</f>
        <v>22561.27</v>
      </c>
    </row>
    <row r="26" spans="1:8" ht="12.75">
      <c r="A26" s="26" t="s">
        <v>54</v>
      </c>
      <c r="B26" s="27"/>
      <c r="C26" s="27"/>
      <c r="D26" s="27"/>
      <c r="E26" s="27"/>
      <c r="F26" s="27"/>
      <c r="G26" s="27"/>
      <c r="H26" s="17">
        <f>D20</f>
        <v>3118.41</v>
      </c>
    </row>
    <row r="27" ht="13.5" thickBot="1"/>
    <row r="28" spans="1:8" ht="13.5" thickBot="1">
      <c r="A28" s="28" t="s">
        <v>24</v>
      </c>
      <c r="B28" s="29"/>
      <c r="C28" s="29"/>
      <c r="D28" s="29"/>
      <c r="E28" s="29"/>
      <c r="F28" s="29"/>
      <c r="G28" s="29"/>
      <c r="H28" s="16">
        <f>H25-H26</f>
        <v>19442.86</v>
      </c>
    </row>
  </sheetData>
  <mergeCells count="7">
    <mergeCell ref="A25:G25"/>
    <mergeCell ref="A26:G26"/>
    <mergeCell ref="A28:G28"/>
    <mergeCell ref="A8:C8"/>
    <mergeCell ref="A9:C9"/>
    <mergeCell ref="A23:G23"/>
    <mergeCell ref="A24:G2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Pericia 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 Augusto Corrêa</dc:creator>
  <cp:keywords/>
  <dc:description/>
  <cp:lastModifiedBy>José Roberto Augusto Corrêa</cp:lastModifiedBy>
  <cp:lastPrinted>2004-12-22T13:15:03Z</cp:lastPrinted>
  <dcterms:created xsi:type="dcterms:W3CDTF">2002-12-09T10:23:50Z</dcterms:created>
  <dcterms:modified xsi:type="dcterms:W3CDTF">2004-12-22T13:15:40Z</dcterms:modified>
  <cp:category/>
  <cp:version/>
  <cp:contentType/>
  <cp:contentStatus/>
</cp:coreProperties>
</file>